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 activeTab="1"/>
  </bookViews>
  <sheets>
    <sheet name="Položkový rozpočet" sheetId="1" r:id="rId1"/>
    <sheet name="Ověření limitů 86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E18" i="4"/>
  <c r="E17" i="4"/>
  <c r="E23" i="4" s="1"/>
  <c r="H18" i="4" l="1"/>
  <c r="E19" i="4"/>
  <c r="E24" i="4"/>
  <c r="E21" i="4" l="1"/>
  <c r="E25" i="4" s="1"/>
  <c r="H17" i="4"/>
  <c r="G15" i="4" l="1"/>
  <c r="H23" i="4"/>
  <c r="H24" i="4"/>
  <c r="D64" i="1" l="1"/>
  <c r="D62" i="1" l="1"/>
  <c r="D63" i="1"/>
  <c r="D65" i="1" l="1"/>
  <c r="E65" i="1" s="1"/>
  <c r="E63" i="1"/>
  <c r="E64" i="1"/>
  <c r="E61" i="1"/>
  <c r="E62" i="1"/>
  <c r="F62" i="1"/>
  <c r="D68" i="1"/>
  <c r="F68" i="1" s="1"/>
  <c r="D67" i="1"/>
  <c r="E67" i="1" s="1"/>
  <c r="D66" i="1"/>
  <c r="E66" i="1" s="1"/>
  <c r="F65" i="1" l="1"/>
  <c r="F63" i="1"/>
  <c r="F64" i="1"/>
  <c r="F61" i="1"/>
  <c r="F66" i="1"/>
  <c r="D69" i="1"/>
  <c r="F69" i="1" s="1"/>
  <c r="E68" i="1"/>
  <c r="F67" i="1"/>
  <c r="E69" i="1" l="1"/>
</calcChain>
</file>

<file path=xl/sharedStrings.xml><?xml version="1.0" encoding="utf-8"?>
<sst xmlns="http://schemas.openxmlformats.org/spreadsheetml/2006/main" count="103" uniqueCount="67">
  <si>
    <t>Položkový rozpočet projektu</t>
  </si>
  <si>
    <t>Název a číslo výzvy MAS</t>
  </si>
  <si>
    <t>Název a číslo výzvy ŘO IROP</t>
  </si>
  <si>
    <t>Název  MAS</t>
  </si>
  <si>
    <t>Kyjovské Slovácko v pohybu, z. s.</t>
  </si>
  <si>
    <t>Název žadatele</t>
  </si>
  <si>
    <t>Název projektového záměru</t>
  </si>
  <si>
    <t>Položka</t>
  </si>
  <si>
    <t>Název položky</t>
  </si>
  <si>
    <t>Popis</t>
  </si>
  <si>
    <t>Částka v Kč</t>
  </si>
  <si>
    <t>Celkové přímé výdaje</t>
  </si>
  <si>
    <t>Celkové nepřímé výdaje</t>
  </si>
  <si>
    <t>položka 1</t>
  </si>
  <si>
    <t>položka 2</t>
  </si>
  <si>
    <t>položka 3</t>
  </si>
  <si>
    <t>položka 4</t>
  </si>
  <si>
    <t>Druh položky</t>
  </si>
  <si>
    <t>Celkové způsobilé výdaje</t>
  </si>
  <si>
    <t>Příspěvek EU</t>
  </si>
  <si>
    <t>Národní veřejné zdroje</t>
  </si>
  <si>
    <t>Podklady pro stanovení kategorií intervencí a kontrolu limitů</t>
  </si>
  <si>
    <t>Doplňující informace: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</si>
  <si>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</si>
  <si>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</si>
  <si>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</si>
  <si>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</si>
  <si>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</si>
  <si>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</si>
  <si>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</si>
  <si>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</si>
  <si>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</si>
  <si>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 xml:space="preserve">nákup stavby </t>
  </si>
  <si>
    <t>přímé výdaje na oblast intervence 044</t>
  </si>
  <si>
    <t>Přímé výdaje celkem</t>
  </si>
  <si>
    <t>Nepřímé náklady celkem (hodnota 7 % přímých výdajů)</t>
  </si>
  <si>
    <t>výdaje na oblast intervence 044 včetně příslušných nepřímých výdajů</t>
  </si>
  <si>
    <t>Položky celkem</t>
  </si>
  <si>
    <t>Celkové nezpůsobilé výdaje</t>
  </si>
  <si>
    <t>Výdaje celkem</t>
  </si>
  <si>
    <t>Vlastní podíl žadatele z celkových způsobilých výdajů</t>
  </si>
  <si>
    <t>Vlastní podíl žadatele z celkových výdajů</t>
  </si>
  <si>
    <t>Souhrn</t>
  </si>
  <si>
    <t>V Korunách</t>
  </si>
  <si>
    <t>Procento z celkových výdajů</t>
  </si>
  <si>
    <t>Procento ze způsobilých výdajů</t>
  </si>
  <si>
    <t>není třeba vyplňovat</t>
  </si>
  <si>
    <t>položka X</t>
  </si>
  <si>
    <t xml:space="preserve">Přehled výdajů je uveden v kap. 4.2.1. Specifických pravidel. </t>
  </si>
  <si>
    <t xml:space="preserve">Pravidla dělení přímých výdajů mezi oblasti intervence jsou uvedena v kap. 4.2.1. Specifických pravidel. </t>
  </si>
  <si>
    <t xml:space="preserve">veřejná infrastruktura udržitelného cestovního ruchu </t>
  </si>
  <si>
    <t xml:space="preserve">zvýšení energetické účinnosti při rekonstrukci budov  </t>
  </si>
  <si>
    <t>nákup pozemku</t>
  </si>
  <si>
    <t>přímé výdaje na oblast intervence 165</t>
  </si>
  <si>
    <t>výdaje na oblast intervence 165 včetně příslušných nepřímých výdajů</t>
  </si>
  <si>
    <t>86. výzva IROP - Cestovní ruch - SC 5.1 (CLLD)</t>
  </si>
  <si>
    <t>1. Odpočívadla</t>
  </si>
  <si>
    <t>2. Parkoviště u atraktivit cestovního ruchu</t>
  </si>
  <si>
    <t>3. Sociální zařízení</t>
  </si>
  <si>
    <t>4. Turistické trasy a jejich značení</t>
  </si>
  <si>
    <t>5. Navigační systémy</t>
  </si>
  <si>
    <t>6. Veřejná infrastruktura pro vodáckou a vodní turistiku/rekreační plavbu</t>
  </si>
  <si>
    <t>7. Turistická informační centra</t>
  </si>
  <si>
    <t>8. Zvýšení energetické účinnosti při renovaci/výstavbě budov</t>
  </si>
  <si>
    <t>9. Nezpůsobilé výdaje</t>
  </si>
  <si>
    <t xml:space="preserve">Instrukce pro vyplnění:
* Do položek rozpočtu části 1-5 uvádějte pouze přímé způsobilé výdaje do maximální výše celkových způsobilých výdajů definovných výzvou
** Položky nad limit maximální výše celkových způsobilých výdajů definovných výzvou a nezpůsobilé výdaje uveďte kumulativně do části 9
*** Pokud v rozpočtu bude chybět místo na další položky - přidejte řádky do dané části mezi položky 4 a X a položky přejmenujte.
**** V případě již existujícího položkového rozpočtu stavebních prací, pořizovaného vybavení, apod. od potenciálního dodavatele, je možné  uvést zde částky celkem a položkový rozpočet vložit jako další přílohu formuláře projektového záměru. Položkový rozpočet tvořený potenciálním dodavatelem však musí být srozumitelné a musí být zřejmé, co bude z projektu pořizováno. </t>
  </si>
  <si>
    <t>6. Výzva IROP 21+ cestovní 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</si>
</sst>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0" xfId="1" applyFont="1" applyAlignment="1">
      <alignment vertical="center"/>
    </xf>
    <xf numFmtId="165" fontId="7" fillId="0" borderId="0" xfId="1" applyNumberFormat="1"/>
    <xf numFmtId="0" fontId="7" fillId="0" borderId="0" xfId="1"/>
    <xf numFmtId="0" fontId="9" fillId="0" borderId="7" xfId="1" applyFont="1" applyBorder="1" applyAlignment="1">
      <alignment vertical="top"/>
    </xf>
    <xf numFmtId="165" fontId="9" fillId="0" borderId="2" xfId="1" applyNumberFormat="1" applyFont="1" applyBorder="1" applyAlignment="1">
      <alignment vertical="top"/>
    </xf>
    <xf numFmtId="0" fontId="9" fillId="0" borderId="2" xfId="1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7" fillId="0" borderId="9" xfId="1" applyBorder="1" applyAlignment="1">
      <alignment vertical="top"/>
    </xf>
    <xf numFmtId="0" fontId="9" fillId="0" borderId="0" xfId="1" applyFont="1" applyAlignment="1">
      <alignment vertical="top"/>
    </xf>
    <xf numFmtId="0" fontId="9" fillId="0" borderId="10" xfId="1" applyFont="1" applyBorder="1" applyAlignment="1">
      <alignment vertical="top"/>
    </xf>
    <xf numFmtId="0" fontId="7" fillId="6" borderId="11" xfId="1" applyFill="1" applyBorder="1" applyAlignment="1">
      <alignment vertical="top"/>
    </xf>
    <xf numFmtId="0" fontId="9" fillId="0" borderId="12" xfId="1" applyFont="1" applyBorder="1" applyAlignment="1">
      <alignment vertical="top"/>
    </xf>
    <xf numFmtId="0" fontId="9" fillId="0" borderId="13" xfId="1" applyFont="1" applyBorder="1" applyAlignment="1">
      <alignment vertical="top"/>
    </xf>
    <xf numFmtId="0" fontId="9" fillId="5" borderId="6" xfId="1" applyFont="1" applyFill="1" applyBorder="1" applyAlignment="1">
      <alignment horizontal="center" vertical="center" wrapText="1"/>
    </xf>
    <xf numFmtId="165" fontId="9" fillId="5" borderId="6" xfId="1" applyNumberFormat="1" applyFont="1" applyFill="1" applyBorder="1" applyAlignment="1">
      <alignment horizontal="center" vertical="center" wrapText="1"/>
    </xf>
    <xf numFmtId="0" fontId="9" fillId="0" borderId="1" xfId="1" applyFont="1" applyBorder="1"/>
    <xf numFmtId="165" fontId="10" fillId="0" borderId="1" xfId="1" applyNumberFormat="1" applyFont="1" applyBorder="1"/>
    <xf numFmtId="0" fontId="7" fillId="0" borderId="3" xfId="1" applyBorder="1"/>
    <xf numFmtId="0" fontId="7" fillId="0" borderId="1" xfId="1" applyBorder="1"/>
    <xf numFmtId="0" fontId="7" fillId="0" borderId="5" xfId="1" applyBorder="1"/>
    <xf numFmtId="0" fontId="7" fillId="6" borderId="1" xfId="1" applyFill="1" applyBorder="1" applyAlignment="1">
      <alignment vertical="center"/>
    </xf>
    <xf numFmtId="164" fontId="10" fillId="6" borderId="3" xfId="1" applyNumberFormat="1" applyFont="1" applyFill="1" applyBorder="1" applyAlignment="1">
      <alignment vertical="center"/>
    </xf>
    <xf numFmtId="164" fontId="7" fillId="7" borderId="1" xfId="1" applyNumberFormat="1" applyFill="1" applyBorder="1" applyAlignment="1">
      <alignment vertical="center"/>
    </xf>
    <xf numFmtId="0" fontId="7" fillId="0" borderId="1" xfId="1" applyBorder="1" applyAlignment="1">
      <alignment vertical="center"/>
    </xf>
    <xf numFmtId="0" fontId="7" fillId="0" borderId="5" xfId="1" applyBorder="1" applyAlignment="1">
      <alignment vertical="center"/>
    </xf>
    <xf numFmtId="0" fontId="7" fillId="0" borderId="0" xfId="1" applyAlignment="1">
      <alignment vertical="center"/>
    </xf>
    <xf numFmtId="0" fontId="7" fillId="0" borderId="1" xfId="1" applyBorder="1" applyAlignment="1">
      <alignment horizontal="left" vertical="center" wrapText="1" indent="3"/>
    </xf>
    <xf numFmtId="164" fontId="7" fillId="7" borderId="3" xfId="1" applyNumberFormat="1" applyFill="1" applyBorder="1" applyAlignment="1">
      <alignment vertical="center"/>
    </xf>
    <xf numFmtId="164" fontId="10" fillId="6" borderId="1" xfId="1" applyNumberFormat="1" applyFont="1" applyFill="1" applyBorder="1" applyAlignment="1">
      <alignment vertical="center"/>
    </xf>
    <xf numFmtId="164" fontId="10" fillId="6" borderId="1" xfId="1" applyNumberFormat="1" applyFont="1" applyFill="1" applyBorder="1"/>
    <xf numFmtId="10" fontId="0" fillId="7" borderId="3" xfId="2" applyNumberFormat="1" applyFont="1" applyFill="1" applyBorder="1"/>
    <xf numFmtId="164" fontId="10" fillId="8" borderId="1" xfId="1" applyNumberFormat="1" applyFont="1" applyFill="1" applyBorder="1"/>
    <xf numFmtId="10" fontId="10" fillId="8" borderId="1" xfId="1" applyNumberFormat="1" applyFont="1" applyFill="1" applyBorder="1"/>
    <xf numFmtId="0" fontId="10" fillId="0" borderId="0" xfId="1" applyFont="1"/>
    <xf numFmtId="0" fontId="10" fillId="8" borderId="1" xfId="1" applyFont="1" applyFill="1" applyBorder="1"/>
    <xf numFmtId="164" fontId="10" fillId="8" borderId="3" xfId="1" applyNumberFormat="1" applyFont="1" applyFill="1" applyBorder="1"/>
    <xf numFmtId="0" fontId="9" fillId="9" borderId="1" xfId="1" applyFont="1" applyFill="1" applyBorder="1"/>
    <xf numFmtId="165" fontId="10" fillId="9" borderId="1" xfId="1" applyNumberFormat="1" applyFont="1" applyFill="1" applyBorder="1"/>
    <xf numFmtId="164" fontId="12" fillId="9" borderId="1" xfId="1" applyNumberFormat="1" applyFont="1" applyFill="1" applyBorder="1"/>
    <xf numFmtId="164" fontId="9" fillId="9" borderId="3" xfId="1" applyNumberFormat="1" applyFont="1" applyFill="1" applyBorder="1"/>
    <xf numFmtId="0" fontId="7" fillId="9" borderId="1" xfId="1" applyFill="1" applyBorder="1"/>
    <xf numFmtId="165" fontId="10" fillId="8" borderId="1" xfId="1" applyNumberFormat="1" applyFont="1" applyFill="1" applyBorder="1"/>
    <xf numFmtId="0" fontId="9" fillId="5" borderId="1" xfId="1" applyFont="1" applyFill="1" applyBorder="1" applyAlignment="1">
      <alignment vertical="center"/>
    </xf>
    <xf numFmtId="165" fontId="9" fillId="5" borderId="1" xfId="1" applyNumberFormat="1" applyFont="1" applyFill="1" applyBorder="1"/>
    <xf numFmtId="0" fontId="9" fillId="5" borderId="1" xfId="1" applyFont="1" applyFill="1" applyBorder="1"/>
    <xf numFmtId="164" fontId="12" fillId="5" borderId="1" xfId="1" applyNumberFormat="1" applyFont="1" applyFill="1" applyBorder="1" applyAlignment="1">
      <alignment vertical="center"/>
    </xf>
    <xf numFmtId="164" fontId="9" fillId="5" borderId="3" xfId="1" applyNumberFormat="1" applyFont="1" applyFill="1" applyBorder="1" applyAlignment="1">
      <alignment vertical="center"/>
    </xf>
    <xf numFmtId="0" fontId="7" fillId="5" borderId="1" xfId="1" applyFill="1" applyBorder="1" applyAlignment="1">
      <alignment vertical="center"/>
    </xf>
    <xf numFmtId="10" fontId="9" fillId="5" borderId="5" xfId="1" applyNumberFormat="1" applyFont="1" applyFill="1" applyBorder="1" applyAlignment="1">
      <alignment vertical="center"/>
    </xf>
    <xf numFmtId="164" fontId="4" fillId="0" borderId="1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vertical="top"/>
    </xf>
    <xf numFmtId="165" fontId="9" fillId="0" borderId="12" xfId="1" applyNumberFormat="1" applyFont="1" applyBorder="1" applyAlignment="1">
      <alignment vertical="top"/>
    </xf>
    <xf numFmtId="165" fontId="7" fillId="0" borderId="1" xfId="1" applyNumberFormat="1" applyBorder="1" applyAlignment="1">
      <alignment vertical="center"/>
    </xf>
    <xf numFmtId="0" fontId="7" fillId="0" borderId="1" xfId="1" applyBorder="1" applyAlignment="1">
      <alignment horizontal="left" indent="3"/>
    </xf>
    <xf numFmtId="165" fontId="7" fillId="0" borderId="1" xfId="1" applyNumberFormat="1" applyBorder="1"/>
    <xf numFmtId="0" fontId="11" fillId="6" borderId="1" xfId="1" applyFont="1" applyFill="1" applyBorder="1"/>
    <xf numFmtId="10" fontId="10" fillId="9" borderId="1" xfId="1" applyNumberFormat="1" applyFont="1" applyFill="1" applyBorder="1"/>
    <xf numFmtId="165" fontId="7" fillId="8" borderId="1" xfId="1" applyNumberFormat="1" applyFill="1" applyBorder="1"/>
    <xf numFmtId="0" fontId="14" fillId="0" borderId="0" xfId="1" applyFont="1"/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3">
    <cellStyle name="Normální" xfId="0" builtinId="0"/>
    <cellStyle name="Normální 2" xfId="1"/>
    <cellStyle name="Procenta 2" xfId="2"/>
  </cellStyles>
  <dxfs count="2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WhiteSpace="0" view="pageLayout" topLeftCell="A44" zoomScale="80" zoomScaleNormal="100" zoomScalePageLayoutView="80" workbookViewId="0">
      <selection activeCell="J17" sqref="J17"/>
    </sheetView>
  </sheetViews>
  <sheetFormatPr defaultRowHeight="15" x14ac:dyDescent="0.25"/>
  <cols>
    <col min="2" max="2" width="19.140625" customWidth="1"/>
    <col min="3" max="3" width="14.5703125" bestFit="1" customWidth="1"/>
    <col min="4" max="4" width="13.7109375" bestFit="1" customWidth="1"/>
    <col min="5" max="5" width="42.28515625" customWidth="1"/>
    <col min="6" max="6" width="19.5703125" customWidth="1"/>
  </cols>
  <sheetData>
    <row r="1" spans="1:5" ht="0.6" customHeight="1" x14ac:dyDescent="0.25"/>
    <row r="2" spans="1:5" ht="18.75" x14ac:dyDescent="0.3">
      <c r="A2" s="1" t="s">
        <v>0</v>
      </c>
    </row>
    <row r="3" spans="1:5" ht="14.45" customHeight="1" x14ac:dyDescent="0.25">
      <c r="A3" s="82" t="s">
        <v>3</v>
      </c>
      <c r="B3" s="82"/>
      <c r="C3" s="83" t="s">
        <v>4</v>
      </c>
      <c r="D3" s="83"/>
      <c r="E3" s="83"/>
    </row>
    <row r="4" spans="1:5" ht="14.45" customHeight="1" x14ac:dyDescent="0.25">
      <c r="A4" s="82" t="s">
        <v>1</v>
      </c>
      <c r="B4" s="82"/>
      <c r="C4" s="91" t="s">
        <v>66</v>
      </c>
      <c r="D4" s="83"/>
      <c r="E4" s="83"/>
    </row>
    <row r="5" spans="1:5" ht="14.45" customHeight="1" x14ac:dyDescent="0.25">
      <c r="A5" s="82" t="s">
        <v>2</v>
      </c>
      <c r="B5" s="82"/>
      <c r="C5" s="84" t="s">
        <v>55</v>
      </c>
      <c r="D5" s="83"/>
      <c r="E5" s="83"/>
    </row>
    <row r="7" spans="1:5" ht="34.15" customHeight="1" x14ac:dyDescent="0.25">
      <c r="A7" s="87" t="s">
        <v>5</v>
      </c>
      <c r="B7" s="87"/>
      <c r="C7" s="85"/>
      <c r="D7" s="85"/>
      <c r="E7" s="85"/>
    </row>
    <row r="8" spans="1:5" ht="45.6" customHeight="1" x14ac:dyDescent="0.25">
      <c r="A8" s="87" t="s">
        <v>6</v>
      </c>
      <c r="B8" s="87"/>
      <c r="C8" s="85"/>
      <c r="D8" s="85"/>
      <c r="E8" s="85"/>
    </row>
    <row r="9" spans="1:5" x14ac:dyDescent="0.25">
      <c r="A9" s="5" t="s">
        <v>7</v>
      </c>
      <c r="B9" s="5" t="s">
        <v>8</v>
      </c>
      <c r="C9" s="3" t="s">
        <v>17</v>
      </c>
      <c r="D9" s="3" t="s">
        <v>10</v>
      </c>
      <c r="E9" s="5" t="s">
        <v>9</v>
      </c>
    </row>
    <row r="10" spans="1:5" x14ac:dyDescent="0.25">
      <c r="A10" s="86" t="s">
        <v>56</v>
      </c>
      <c r="B10" s="75"/>
      <c r="C10" s="75"/>
      <c r="D10" s="75"/>
      <c r="E10" s="75"/>
    </row>
    <row r="11" spans="1:5" x14ac:dyDescent="0.25">
      <c r="A11" s="6" t="s">
        <v>13</v>
      </c>
      <c r="B11" s="6"/>
      <c r="C11" s="2"/>
      <c r="D11" s="4"/>
      <c r="E11" s="7"/>
    </row>
    <row r="12" spans="1:5" x14ac:dyDescent="0.25">
      <c r="A12" s="6" t="s">
        <v>14</v>
      </c>
      <c r="B12" s="6"/>
      <c r="C12" s="2"/>
      <c r="D12" s="4"/>
      <c r="E12" s="7"/>
    </row>
    <row r="13" spans="1:5" x14ac:dyDescent="0.25">
      <c r="A13" s="6" t="s">
        <v>15</v>
      </c>
      <c r="B13" s="6"/>
      <c r="C13" s="2"/>
      <c r="D13" s="4"/>
      <c r="E13" s="7"/>
    </row>
    <row r="14" spans="1:5" x14ac:dyDescent="0.25">
      <c r="A14" s="6" t="s">
        <v>16</v>
      </c>
      <c r="B14" s="6"/>
      <c r="C14" s="2"/>
      <c r="D14" s="4"/>
      <c r="E14" s="7"/>
    </row>
    <row r="15" spans="1:5" x14ac:dyDescent="0.25">
      <c r="A15" s="6" t="s">
        <v>47</v>
      </c>
      <c r="B15" s="6"/>
      <c r="C15" s="2"/>
      <c r="D15" s="4"/>
      <c r="E15" s="7"/>
    </row>
    <row r="16" spans="1:5" x14ac:dyDescent="0.25">
      <c r="A16" s="73" t="s">
        <v>57</v>
      </c>
      <c r="B16" s="74"/>
      <c r="C16" s="74"/>
      <c r="D16" s="74"/>
      <c r="E16" s="74"/>
    </row>
    <row r="17" spans="1:5" x14ac:dyDescent="0.25">
      <c r="A17" s="6" t="s">
        <v>13</v>
      </c>
      <c r="B17" s="6"/>
      <c r="C17" s="2"/>
      <c r="D17" s="4"/>
      <c r="E17" s="7"/>
    </row>
    <row r="18" spans="1:5" x14ac:dyDescent="0.25">
      <c r="A18" s="6" t="s">
        <v>14</v>
      </c>
      <c r="B18" s="6"/>
      <c r="C18" s="2"/>
      <c r="D18" s="4"/>
      <c r="E18" s="7"/>
    </row>
    <row r="19" spans="1:5" x14ac:dyDescent="0.25">
      <c r="A19" s="6" t="s">
        <v>15</v>
      </c>
      <c r="B19" s="6"/>
      <c r="C19" s="2"/>
      <c r="D19" s="4"/>
      <c r="E19" s="7"/>
    </row>
    <row r="20" spans="1:5" x14ac:dyDescent="0.25">
      <c r="A20" s="6" t="s">
        <v>16</v>
      </c>
      <c r="B20" s="6"/>
      <c r="C20" s="2"/>
      <c r="D20" s="4"/>
      <c r="E20" s="7"/>
    </row>
    <row r="21" spans="1:5" x14ac:dyDescent="0.25">
      <c r="A21" s="6" t="s">
        <v>47</v>
      </c>
      <c r="B21" s="6"/>
      <c r="C21" s="2"/>
      <c r="D21" s="4"/>
      <c r="E21" s="7"/>
    </row>
    <row r="22" spans="1:5" x14ac:dyDescent="0.25">
      <c r="A22" s="75" t="s">
        <v>58</v>
      </c>
      <c r="B22" s="75"/>
      <c r="C22" s="75"/>
      <c r="D22" s="75"/>
      <c r="E22" s="75"/>
    </row>
    <row r="23" spans="1:5" x14ac:dyDescent="0.25">
      <c r="A23" s="6" t="s">
        <v>13</v>
      </c>
      <c r="B23" s="6"/>
      <c r="C23" s="2"/>
      <c r="D23" s="4"/>
      <c r="E23" s="7"/>
    </row>
    <row r="24" spans="1:5" x14ac:dyDescent="0.25">
      <c r="A24" s="6" t="s">
        <v>14</v>
      </c>
      <c r="B24" s="6"/>
      <c r="C24" s="2"/>
      <c r="D24" s="4"/>
      <c r="E24" s="7"/>
    </row>
    <row r="25" spans="1:5" x14ac:dyDescent="0.25">
      <c r="A25" s="6" t="s">
        <v>15</v>
      </c>
      <c r="B25" s="6"/>
      <c r="C25" s="2"/>
      <c r="D25" s="4"/>
      <c r="E25" s="7"/>
    </row>
    <row r="26" spans="1:5" x14ac:dyDescent="0.25">
      <c r="A26" s="6" t="s">
        <v>16</v>
      </c>
      <c r="B26" s="6"/>
      <c r="C26" s="2"/>
      <c r="D26" s="4"/>
      <c r="E26" s="7"/>
    </row>
    <row r="27" spans="1:5" x14ac:dyDescent="0.25">
      <c r="A27" s="6" t="s">
        <v>47</v>
      </c>
      <c r="B27" s="6"/>
      <c r="C27" s="2"/>
      <c r="D27" s="4"/>
      <c r="E27" s="7"/>
    </row>
    <row r="28" spans="1:5" x14ac:dyDescent="0.25">
      <c r="A28" s="75" t="s">
        <v>59</v>
      </c>
      <c r="B28" s="75"/>
      <c r="C28" s="75"/>
      <c r="D28" s="75"/>
      <c r="E28" s="75"/>
    </row>
    <row r="29" spans="1:5" x14ac:dyDescent="0.25">
      <c r="A29" s="6" t="s">
        <v>13</v>
      </c>
      <c r="B29" s="6"/>
      <c r="C29" s="2"/>
      <c r="D29" s="4"/>
      <c r="E29" s="7"/>
    </row>
    <row r="30" spans="1:5" x14ac:dyDescent="0.25">
      <c r="A30" s="6" t="s">
        <v>14</v>
      </c>
      <c r="B30" s="6"/>
      <c r="C30" s="2"/>
      <c r="D30" s="4"/>
      <c r="E30" s="7"/>
    </row>
    <row r="31" spans="1:5" x14ac:dyDescent="0.25">
      <c r="A31" s="6" t="s">
        <v>15</v>
      </c>
      <c r="B31" s="6"/>
      <c r="C31" s="2"/>
      <c r="D31" s="4"/>
      <c r="E31" s="7"/>
    </row>
    <row r="32" spans="1:5" x14ac:dyDescent="0.25">
      <c r="A32" s="6" t="s">
        <v>16</v>
      </c>
      <c r="B32" s="6"/>
      <c r="C32" s="2"/>
      <c r="D32" s="4"/>
      <c r="E32" s="7"/>
    </row>
    <row r="33" spans="1:5" x14ac:dyDescent="0.25">
      <c r="A33" s="6" t="s">
        <v>47</v>
      </c>
      <c r="B33" s="6"/>
      <c r="C33" s="2"/>
      <c r="D33" s="4"/>
      <c r="E33" s="7"/>
    </row>
    <row r="34" spans="1:5" x14ac:dyDescent="0.25">
      <c r="A34" s="75" t="s">
        <v>60</v>
      </c>
      <c r="B34" s="75"/>
      <c r="C34" s="75"/>
      <c r="D34" s="75"/>
      <c r="E34" s="75"/>
    </row>
    <row r="35" spans="1:5" x14ac:dyDescent="0.25">
      <c r="A35" s="6" t="s">
        <v>13</v>
      </c>
      <c r="B35" s="6"/>
      <c r="C35" s="6"/>
      <c r="D35" s="4"/>
      <c r="E35" s="7"/>
    </row>
    <row r="36" spans="1:5" x14ac:dyDescent="0.25">
      <c r="A36" s="6" t="s">
        <v>14</v>
      </c>
      <c r="B36" s="6"/>
      <c r="C36" s="6"/>
      <c r="D36" s="4"/>
      <c r="E36" s="7"/>
    </row>
    <row r="37" spans="1:5" x14ac:dyDescent="0.25">
      <c r="A37" s="6" t="s">
        <v>15</v>
      </c>
      <c r="B37" s="6"/>
      <c r="C37" s="6"/>
      <c r="D37" s="4"/>
      <c r="E37" s="7"/>
    </row>
    <row r="38" spans="1:5" x14ac:dyDescent="0.25">
      <c r="A38" s="6" t="s">
        <v>16</v>
      </c>
      <c r="B38" s="6"/>
      <c r="C38" s="6"/>
      <c r="D38" s="4"/>
      <c r="E38" s="7"/>
    </row>
    <row r="39" spans="1:5" x14ac:dyDescent="0.25">
      <c r="A39" s="6" t="s">
        <v>47</v>
      </c>
      <c r="B39" s="6"/>
      <c r="C39" s="6"/>
      <c r="D39" s="4"/>
      <c r="E39" s="7"/>
    </row>
    <row r="40" spans="1:5" x14ac:dyDescent="0.25">
      <c r="A40" s="75" t="s">
        <v>61</v>
      </c>
      <c r="B40" s="75"/>
      <c r="C40" s="75"/>
      <c r="D40" s="75"/>
      <c r="E40" s="75"/>
    </row>
    <row r="41" spans="1:5" x14ac:dyDescent="0.25">
      <c r="A41" s="6" t="s">
        <v>13</v>
      </c>
      <c r="B41" s="6"/>
      <c r="C41" s="6"/>
      <c r="D41" s="4"/>
      <c r="E41" s="7"/>
    </row>
    <row r="42" spans="1:5" x14ac:dyDescent="0.25">
      <c r="A42" s="6" t="s">
        <v>14</v>
      </c>
      <c r="B42" s="6"/>
      <c r="C42" s="6"/>
      <c r="D42" s="4"/>
      <c r="E42" s="7"/>
    </row>
    <row r="43" spans="1:5" x14ac:dyDescent="0.25">
      <c r="A43" s="6" t="s">
        <v>15</v>
      </c>
      <c r="B43" s="6"/>
      <c r="C43" s="6"/>
      <c r="D43" s="4"/>
      <c r="E43" s="7"/>
    </row>
    <row r="44" spans="1:5" x14ac:dyDescent="0.25">
      <c r="A44" s="6" t="s">
        <v>16</v>
      </c>
      <c r="B44" s="6"/>
      <c r="C44" s="6"/>
      <c r="D44" s="4"/>
      <c r="E44" s="7"/>
    </row>
    <row r="45" spans="1:5" x14ac:dyDescent="0.25">
      <c r="A45" s="6" t="s">
        <v>47</v>
      </c>
      <c r="B45" s="6"/>
      <c r="C45" s="6"/>
      <c r="D45" s="4"/>
      <c r="E45" s="7"/>
    </row>
    <row r="46" spans="1:5" x14ac:dyDescent="0.25">
      <c r="A46" s="75" t="s">
        <v>62</v>
      </c>
      <c r="B46" s="75"/>
      <c r="C46" s="75"/>
      <c r="D46" s="75"/>
      <c r="E46" s="75"/>
    </row>
    <row r="47" spans="1:5" x14ac:dyDescent="0.25">
      <c r="A47" s="6" t="s">
        <v>13</v>
      </c>
      <c r="B47" s="6"/>
      <c r="C47" s="2"/>
      <c r="D47" s="4"/>
      <c r="E47" s="7"/>
    </row>
    <row r="48" spans="1:5" x14ac:dyDescent="0.25">
      <c r="A48" s="6" t="s">
        <v>14</v>
      </c>
      <c r="B48" s="6"/>
      <c r="C48" s="2"/>
      <c r="D48" s="4"/>
      <c r="E48" s="7"/>
    </row>
    <row r="49" spans="1:6" x14ac:dyDescent="0.25">
      <c r="A49" s="6" t="s">
        <v>15</v>
      </c>
      <c r="B49" s="6"/>
      <c r="C49" s="2"/>
      <c r="D49" s="4"/>
      <c r="E49" s="7"/>
    </row>
    <row r="50" spans="1:6" x14ac:dyDescent="0.25">
      <c r="A50" s="6" t="s">
        <v>16</v>
      </c>
      <c r="B50" s="6"/>
      <c r="C50" s="2"/>
      <c r="D50" s="4"/>
      <c r="E50" s="8"/>
    </row>
    <row r="51" spans="1:6" x14ac:dyDescent="0.25">
      <c r="A51" s="6" t="s">
        <v>47</v>
      </c>
      <c r="B51" s="6"/>
      <c r="C51" s="2"/>
      <c r="D51" s="4"/>
      <c r="E51" s="7"/>
    </row>
    <row r="52" spans="1:6" x14ac:dyDescent="0.25">
      <c r="A52" s="75" t="s">
        <v>63</v>
      </c>
      <c r="B52" s="75"/>
      <c r="C52" s="75"/>
      <c r="D52" s="75"/>
      <c r="E52" s="75"/>
    </row>
    <row r="53" spans="1:6" x14ac:dyDescent="0.25">
      <c r="A53" s="6" t="s">
        <v>13</v>
      </c>
      <c r="B53" s="6"/>
      <c r="C53" s="6"/>
      <c r="D53" s="4"/>
      <c r="E53" s="7"/>
    </row>
    <row r="54" spans="1:6" x14ac:dyDescent="0.25">
      <c r="A54" s="6" t="s">
        <v>14</v>
      </c>
      <c r="B54" s="6"/>
      <c r="C54" s="6"/>
      <c r="D54" s="4"/>
      <c r="E54" s="7"/>
    </row>
    <row r="55" spans="1:6" x14ac:dyDescent="0.25">
      <c r="A55" s="6" t="s">
        <v>15</v>
      </c>
      <c r="B55" s="6"/>
      <c r="C55" s="6"/>
      <c r="D55" s="4"/>
      <c r="E55" s="7"/>
    </row>
    <row r="56" spans="1:6" x14ac:dyDescent="0.25">
      <c r="A56" s="6" t="s">
        <v>16</v>
      </c>
      <c r="B56" s="6"/>
      <c r="C56" s="6"/>
      <c r="D56" s="4"/>
      <c r="E56" s="7"/>
    </row>
    <row r="57" spans="1:6" x14ac:dyDescent="0.25">
      <c r="A57" s="6" t="s">
        <v>47</v>
      </c>
      <c r="B57" s="6"/>
      <c r="C57" s="6"/>
      <c r="D57" s="4"/>
      <c r="E57" s="7"/>
    </row>
    <row r="58" spans="1:6" x14ac:dyDescent="0.25">
      <c r="A58" s="75" t="s">
        <v>64</v>
      </c>
      <c r="B58" s="75"/>
      <c r="C58" s="75"/>
      <c r="D58" s="75"/>
      <c r="E58" s="75"/>
    </row>
    <row r="59" spans="1:6" ht="34.9" customHeight="1" x14ac:dyDescent="0.25">
      <c r="A59" s="7" t="s">
        <v>37</v>
      </c>
      <c r="B59" s="6"/>
      <c r="C59" s="62" t="s">
        <v>46</v>
      </c>
      <c r="D59" s="4"/>
      <c r="E59" s="7"/>
    </row>
    <row r="60" spans="1:6" ht="34.9" customHeight="1" x14ac:dyDescent="0.25">
      <c r="A60" s="89" t="s">
        <v>42</v>
      </c>
      <c r="B60" s="90"/>
      <c r="C60" s="90"/>
      <c r="D60" s="60" t="s">
        <v>43</v>
      </c>
      <c r="E60" s="63" t="s">
        <v>45</v>
      </c>
      <c r="F60" s="63" t="s">
        <v>44</v>
      </c>
    </row>
    <row r="61" spans="1:6" x14ac:dyDescent="0.25">
      <c r="A61" s="76" t="s">
        <v>11</v>
      </c>
      <c r="B61" s="77"/>
      <c r="C61" s="78"/>
      <c r="D61" s="58">
        <f>SUM(D11:D15,D17:D21,D23:D27,D29:D33,D35:D39,D41:D45,D47:D51,D53:D57)</f>
        <v>0</v>
      </c>
      <c r="E61" s="61" t="e">
        <f>D61/$D$63</f>
        <v>#DIV/0!</v>
      </c>
      <c r="F61" s="61" t="e">
        <f t="shared" ref="F61:F69" si="0">D61/$D$65</f>
        <v>#DIV/0!</v>
      </c>
    </row>
    <row r="62" spans="1:6" x14ac:dyDescent="0.25">
      <c r="A62" s="79" t="s">
        <v>12</v>
      </c>
      <c r="B62" s="80"/>
      <c r="C62" s="81"/>
      <c r="D62" s="59">
        <f>D61*0.07</f>
        <v>0</v>
      </c>
      <c r="E62" s="61" t="e">
        <f t="shared" ref="E62:E69" si="1">D62/$D$63</f>
        <v>#DIV/0!</v>
      </c>
      <c r="F62" s="61" t="e">
        <f t="shared" si="0"/>
        <v>#DIV/0!</v>
      </c>
    </row>
    <row r="63" spans="1:6" x14ac:dyDescent="0.25">
      <c r="A63" s="79" t="s">
        <v>18</v>
      </c>
      <c r="B63" s="80"/>
      <c r="C63" s="81"/>
      <c r="D63" s="59">
        <f>D61+D62</f>
        <v>0</v>
      </c>
      <c r="E63" s="61" t="e">
        <f t="shared" si="1"/>
        <v>#DIV/0!</v>
      </c>
      <c r="F63" s="61" t="e">
        <f t="shared" si="0"/>
        <v>#DIV/0!</v>
      </c>
    </row>
    <row r="64" spans="1:6" x14ac:dyDescent="0.25">
      <c r="A64" s="79" t="s">
        <v>38</v>
      </c>
      <c r="B64" s="80"/>
      <c r="C64" s="81"/>
      <c r="D64" s="59">
        <f>D59</f>
        <v>0</v>
      </c>
      <c r="E64" s="61" t="e">
        <f t="shared" si="1"/>
        <v>#DIV/0!</v>
      </c>
      <c r="F64" s="61" t="e">
        <f t="shared" si="0"/>
        <v>#DIV/0!</v>
      </c>
    </row>
    <row r="65" spans="1:6" x14ac:dyDescent="0.25">
      <c r="A65" s="79" t="s">
        <v>39</v>
      </c>
      <c r="B65" s="80"/>
      <c r="C65" s="81"/>
      <c r="D65" s="59">
        <f>D63+D64</f>
        <v>0</v>
      </c>
      <c r="E65" s="61" t="e">
        <f t="shared" si="1"/>
        <v>#DIV/0!</v>
      </c>
      <c r="F65" s="61" t="e">
        <f t="shared" si="0"/>
        <v>#DIV/0!</v>
      </c>
    </row>
    <row r="66" spans="1:6" x14ac:dyDescent="0.25">
      <c r="A66" s="79" t="s">
        <v>19</v>
      </c>
      <c r="B66" s="80"/>
      <c r="C66" s="81"/>
      <c r="D66" s="59">
        <f>D63*0.8</f>
        <v>0</v>
      </c>
      <c r="E66" s="61" t="e">
        <f t="shared" si="1"/>
        <v>#DIV/0!</v>
      </c>
      <c r="F66" s="61" t="e">
        <f t="shared" si="0"/>
        <v>#DIV/0!</v>
      </c>
    </row>
    <row r="67" spans="1:6" x14ac:dyDescent="0.25">
      <c r="A67" s="79" t="s">
        <v>20</v>
      </c>
      <c r="B67" s="80"/>
      <c r="C67" s="81"/>
      <c r="D67" s="59">
        <f>D63*0.15</f>
        <v>0</v>
      </c>
      <c r="E67" s="61" t="e">
        <f t="shared" si="1"/>
        <v>#DIV/0!</v>
      </c>
      <c r="F67" s="61" t="e">
        <f t="shared" si="0"/>
        <v>#DIV/0!</v>
      </c>
    </row>
    <row r="68" spans="1:6" x14ac:dyDescent="0.25">
      <c r="A68" s="79" t="s">
        <v>40</v>
      </c>
      <c r="B68" s="80"/>
      <c r="C68" s="81"/>
      <c r="D68" s="59">
        <f>D63*0.05</f>
        <v>0</v>
      </c>
      <c r="E68" s="61" t="e">
        <f t="shared" si="1"/>
        <v>#DIV/0!</v>
      </c>
      <c r="F68" s="61" t="e">
        <f t="shared" si="0"/>
        <v>#DIV/0!</v>
      </c>
    </row>
    <row r="69" spans="1:6" x14ac:dyDescent="0.25">
      <c r="A69" s="79" t="s">
        <v>41</v>
      </c>
      <c r="B69" s="80"/>
      <c r="C69" s="81"/>
      <c r="D69" s="59">
        <f>D68+D64</f>
        <v>0</v>
      </c>
      <c r="E69" s="61" t="e">
        <f t="shared" si="1"/>
        <v>#DIV/0!</v>
      </c>
      <c r="F69" s="61" t="e">
        <f t="shared" si="0"/>
        <v>#DIV/0!</v>
      </c>
    </row>
    <row r="70" spans="1:6" ht="106.15" customHeight="1" x14ac:dyDescent="0.25">
      <c r="A70" s="88" t="s">
        <v>65</v>
      </c>
      <c r="B70" s="88"/>
      <c r="C70" s="88"/>
      <c r="D70" s="88"/>
      <c r="E70" s="88"/>
      <c r="F70" s="88"/>
    </row>
  </sheetData>
  <mergeCells count="30">
    <mergeCell ref="A70:F70"/>
    <mergeCell ref="A64:C64"/>
    <mergeCell ref="A65:C65"/>
    <mergeCell ref="A69:C69"/>
    <mergeCell ref="A60:C60"/>
    <mergeCell ref="A66:C66"/>
    <mergeCell ref="A67:C67"/>
    <mergeCell ref="A68:C68"/>
    <mergeCell ref="A10:E10"/>
    <mergeCell ref="A7:B7"/>
    <mergeCell ref="A8:B8"/>
    <mergeCell ref="A4:B4"/>
    <mergeCell ref="A5:B5"/>
    <mergeCell ref="C8:E8"/>
    <mergeCell ref="A3:B3"/>
    <mergeCell ref="C3:E3"/>
    <mergeCell ref="C4:E4"/>
    <mergeCell ref="C5:E5"/>
    <mergeCell ref="C7:E7"/>
    <mergeCell ref="A16:E16"/>
    <mergeCell ref="A22:E22"/>
    <mergeCell ref="A61:C61"/>
    <mergeCell ref="A62:C62"/>
    <mergeCell ref="A63:C63"/>
    <mergeCell ref="A58:E58"/>
    <mergeCell ref="A28:E28"/>
    <mergeCell ref="A46:E46"/>
    <mergeCell ref="A34:E34"/>
    <mergeCell ref="A40:E40"/>
    <mergeCell ref="A52:E52"/>
  </mergeCells>
  <dataValidations count="2">
    <dataValidation type="list" allowBlank="1" showInputMessage="1" showErrorMessage="1" sqref="C11:C15 C17:C21 C23:C27 C29:C45 C47:C58">
      <formula1>"stavební práce, pořízení majetku, služba"</formula1>
    </dataValidation>
    <dataValidation type="decimal" allowBlank="1" showInputMessage="1" showErrorMessage="1" sqref="D17:D21">
      <formula1>0</formula1>
      <formula2>4000000</formula2>
    </dataValidation>
  </dataValidations>
  <pageMargins left="0.7" right="0.7" top="0.75" bottom="0.75" header="0.3" footer="0.3"/>
  <pageSetup paperSize="9" scale="41" fitToWidth="0" orientation="landscape" r:id="rId1"/>
  <headerFooter differentFirst="1">
    <firstHeader>&amp;L&amp;G</firstHeader>
  </headerFooter>
  <ignoredErrors>
    <ignoredError sqref="D64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abSelected="1" workbookViewId="0">
      <selection activeCell="H30" sqref="H30"/>
    </sheetView>
  </sheetViews>
  <sheetFormatPr defaultColWidth="8.85546875" defaultRowHeight="12.75" x14ac:dyDescent="0.2"/>
  <cols>
    <col min="1" max="1" width="2.140625" style="11" customWidth="1"/>
    <col min="2" max="2" width="66" style="11" customWidth="1"/>
    <col min="3" max="3" width="12.140625" style="10" customWidth="1"/>
    <col min="4" max="4" width="45.5703125" style="11" customWidth="1"/>
    <col min="5" max="5" width="22.42578125" style="11" customWidth="1"/>
    <col min="6" max="8" width="12.7109375" style="11" customWidth="1"/>
    <col min="9" max="9" width="15.7109375" style="11" bestFit="1" customWidth="1"/>
    <col min="10" max="16384" width="8.85546875" style="11"/>
  </cols>
  <sheetData>
    <row r="1" spans="2:8" ht="15.75" x14ac:dyDescent="0.2">
      <c r="B1" s="9" t="s">
        <v>21</v>
      </c>
    </row>
    <row r="4" spans="2:8" x14ac:dyDescent="0.2">
      <c r="B4" s="12" t="s">
        <v>22</v>
      </c>
      <c r="C4" s="13"/>
      <c r="D4" s="14"/>
      <c r="E4" s="14"/>
      <c r="F4" s="14"/>
      <c r="G4" s="14"/>
      <c r="H4" s="15"/>
    </row>
    <row r="5" spans="2:8" x14ac:dyDescent="0.2">
      <c r="B5" s="16" t="s">
        <v>48</v>
      </c>
      <c r="C5" s="64"/>
      <c r="D5" s="17"/>
      <c r="E5" s="17"/>
      <c r="F5" s="17"/>
      <c r="G5" s="17"/>
      <c r="H5" s="18"/>
    </row>
    <row r="6" spans="2:8" x14ac:dyDescent="0.2">
      <c r="B6" s="16" t="s">
        <v>49</v>
      </c>
      <c r="C6" s="64"/>
      <c r="D6" s="17"/>
      <c r="E6" s="17"/>
      <c r="F6" s="17"/>
      <c r="G6" s="17"/>
      <c r="H6" s="18"/>
    </row>
    <row r="7" spans="2:8" x14ac:dyDescent="0.2">
      <c r="B7" s="19" t="s">
        <v>23</v>
      </c>
      <c r="C7" s="65"/>
      <c r="D7" s="20"/>
      <c r="E7" s="20"/>
      <c r="F7" s="20"/>
      <c r="G7" s="20"/>
      <c r="H7" s="21"/>
    </row>
    <row r="10" spans="2:8" ht="25.5" x14ac:dyDescent="0.2">
      <c r="B10" s="22" t="s">
        <v>24</v>
      </c>
      <c r="C10" s="23" t="s">
        <v>25</v>
      </c>
      <c r="D10" s="22" t="s">
        <v>26</v>
      </c>
      <c r="E10" s="22" t="s">
        <v>27</v>
      </c>
      <c r="F10" s="22" t="s">
        <v>28</v>
      </c>
      <c r="G10" s="22" t="s">
        <v>29</v>
      </c>
      <c r="H10" s="22" t="s">
        <v>30</v>
      </c>
    </row>
    <row r="11" spans="2:8" x14ac:dyDescent="0.2">
      <c r="B11" s="24" t="s">
        <v>31</v>
      </c>
      <c r="C11" s="25"/>
      <c r="D11" s="24"/>
      <c r="E11" s="26"/>
      <c r="F11" s="27"/>
      <c r="G11" s="27"/>
      <c r="H11" s="28"/>
    </row>
    <row r="12" spans="2:8" s="34" customFormat="1" x14ac:dyDescent="0.25">
      <c r="B12" s="35" t="s">
        <v>50</v>
      </c>
      <c r="C12" s="66">
        <v>165</v>
      </c>
      <c r="D12" s="29"/>
      <c r="E12" s="30">
        <v>12000000</v>
      </c>
      <c r="F12" s="31"/>
      <c r="G12" s="32"/>
      <c r="H12" s="33"/>
    </row>
    <row r="13" spans="2:8" s="34" customFormat="1" x14ac:dyDescent="0.25">
      <c r="B13" s="35" t="s">
        <v>51</v>
      </c>
      <c r="C13" s="66">
        <v>44</v>
      </c>
      <c r="D13" s="29"/>
      <c r="E13" s="30">
        <v>3000000</v>
      </c>
      <c r="F13" s="36"/>
      <c r="G13" s="32"/>
      <c r="H13" s="33"/>
    </row>
    <row r="14" spans="2:8" s="34" customFormat="1" x14ac:dyDescent="0.25">
      <c r="B14" s="35" t="s">
        <v>32</v>
      </c>
      <c r="C14" s="66">
        <v>165</v>
      </c>
      <c r="D14" s="29"/>
      <c r="E14" s="37">
        <v>0</v>
      </c>
      <c r="F14" s="36"/>
      <c r="G14" s="32"/>
      <c r="H14" s="33"/>
    </row>
    <row r="15" spans="2:8" ht="15" x14ac:dyDescent="0.25">
      <c r="B15" s="67" t="s">
        <v>52</v>
      </c>
      <c r="C15" s="68">
        <v>165</v>
      </c>
      <c r="D15" s="69"/>
      <c r="E15" s="38">
        <v>900000</v>
      </c>
      <c r="F15" s="39">
        <v>0.1</v>
      </c>
      <c r="G15" s="70">
        <f>E15/$E$25</f>
        <v>5.2900722976547347E-2</v>
      </c>
      <c r="H15" s="28"/>
    </row>
    <row r="16" spans="2:8" x14ac:dyDescent="0.2">
      <c r="E16" s="42"/>
    </row>
    <row r="17" spans="2:8" x14ac:dyDescent="0.2">
      <c r="B17" s="43" t="s">
        <v>53</v>
      </c>
      <c r="C17" s="71">
        <v>165</v>
      </c>
      <c r="D17" s="43"/>
      <c r="E17" s="40">
        <f>SUMIFS($E$11:$E$15,$C$11:$C$15,C17)</f>
        <v>12900000</v>
      </c>
      <c r="F17" s="44"/>
      <c r="G17" s="41"/>
      <c r="H17" s="41">
        <f>E17/$E$19</f>
        <v>0.81132075471698117</v>
      </c>
    </row>
    <row r="18" spans="2:8" x14ac:dyDescent="0.2">
      <c r="B18" s="43" t="s">
        <v>33</v>
      </c>
      <c r="C18" s="71">
        <v>44</v>
      </c>
      <c r="D18" s="43"/>
      <c r="E18" s="40">
        <f>SUMIFS($E$11:$E$15,$C$11:$C$15,C18)</f>
        <v>3000000</v>
      </c>
      <c r="F18" s="44"/>
      <c r="G18" s="41"/>
      <c r="H18" s="41">
        <f>E18/$E$19</f>
        <v>0.18867924528301888</v>
      </c>
    </row>
    <row r="19" spans="2:8" x14ac:dyDescent="0.2">
      <c r="B19" s="45" t="s">
        <v>34</v>
      </c>
      <c r="C19" s="46"/>
      <c r="D19" s="45"/>
      <c r="E19" s="47">
        <f>SUM(E17:E18)</f>
        <v>15900000</v>
      </c>
      <c r="F19" s="48"/>
      <c r="G19" s="49"/>
      <c r="H19" s="49"/>
    </row>
    <row r="20" spans="2:8" x14ac:dyDescent="0.2">
      <c r="E20" s="42"/>
    </row>
    <row r="21" spans="2:8" x14ac:dyDescent="0.2">
      <c r="B21" s="45" t="s">
        <v>35</v>
      </c>
      <c r="C21" s="46"/>
      <c r="D21" s="45"/>
      <c r="E21" s="47">
        <f>E19*0.07</f>
        <v>1113000</v>
      </c>
      <c r="F21" s="48"/>
      <c r="G21" s="49"/>
      <c r="H21" s="49"/>
    </row>
    <row r="22" spans="2:8" x14ac:dyDescent="0.2">
      <c r="E22" s="42"/>
    </row>
    <row r="23" spans="2:8" x14ac:dyDescent="0.2">
      <c r="B23" s="43" t="s">
        <v>54</v>
      </c>
      <c r="C23" s="50"/>
      <c r="D23" s="43"/>
      <c r="E23" s="40">
        <f>E17*1.07</f>
        <v>13803000</v>
      </c>
      <c r="F23" s="44"/>
      <c r="G23" s="43"/>
      <c r="H23" s="41">
        <f>E23/$E$25</f>
        <v>0.81132075471698117</v>
      </c>
    </row>
    <row r="24" spans="2:8" x14ac:dyDescent="0.2">
      <c r="B24" s="43" t="s">
        <v>36</v>
      </c>
      <c r="C24" s="50"/>
      <c r="D24" s="43"/>
      <c r="E24" s="40">
        <f>E18*1.07</f>
        <v>3210000</v>
      </c>
      <c r="F24" s="44"/>
      <c r="G24" s="43"/>
      <c r="H24" s="41">
        <f>E24/$E$25</f>
        <v>0.18867924528301888</v>
      </c>
    </row>
    <row r="25" spans="2:8" ht="27" customHeight="1" x14ac:dyDescent="0.2">
      <c r="B25" s="51" t="s">
        <v>18</v>
      </c>
      <c r="C25" s="52"/>
      <c r="D25" s="53"/>
      <c r="E25" s="54">
        <f>SUM(E19:E21)</f>
        <v>17013000</v>
      </c>
      <c r="F25" s="55"/>
      <c r="G25" s="56"/>
      <c r="H25" s="57"/>
    </row>
    <row r="27" spans="2:8" x14ac:dyDescent="0.2">
      <c r="B27" s="72"/>
    </row>
  </sheetData>
  <sheetProtection algorithmName="SHA-512" hashValue="D75Ev+EDbfaHvLRrs10SPtNYPiNK49KpAaEj436czc+B6WqL863y+YyMmr1TQvst8DDbFV6+qLNGZxDqrJilMQ==" saltValue="1ZjJ/NWqdVS0McsB0eeJJQ==" spinCount="100000" sheet="1" objects="1" scenarios="1"/>
  <protectedRanges>
    <protectedRange sqref="D12:E15" name="Oblast1"/>
  </protectedRanges>
  <conditionalFormatting sqref="G15">
    <cfRule type="expression" dxfId="1" priority="1">
      <formula>$G$15&gt;$F$15</formula>
    </cfRule>
    <cfRule type="expression" dxfId="0" priority="2">
      <formula>G15&lt;=F15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Položkový rozpočet</vt:lpstr>
      <vt:lpstr>Ověření limitů 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2025-02-18T08:49:58Z</dcterms:modified>
</cp:coreProperties>
</file>